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7795" windowHeight="12360" activeTab="0"/>
  </bookViews>
  <sheets>
    <sheet name="первоначальный (3)" sheetId="1" r:id="rId1"/>
  </sheets>
  <definedNames>
    <definedName name="_xlnm.Print_Titles" localSheetId="0">'первоначальный (3)'!$A:$B</definedName>
  </definedNames>
  <calcPr fullCalcOnLoad="1"/>
</workbook>
</file>

<file path=xl/comments1.xml><?xml version="1.0" encoding="utf-8"?>
<comments xmlns="http://schemas.openxmlformats.org/spreadsheetml/2006/main">
  <authors>
    <author>demicheva</author>
  </authors>
  <commentList>
    <comment ref="B24" authorId="0">
      <text>
        <r>
          <rPr>
            <b/>
            <sz val="9"/>
            <rFont val="Tahoma"/>
            <family val="2"/>
          </rPr>
          <t>demicheva:</t>
        </r>
        <r>
          <rPr>
            <sz val="9"/>
            <rFont val="Tahoma"/>
            <family val="2"/>
          </rPr>
          <t xml:space="preserve">
не представили отчет</t>
        </r>
      </text>
    </comment>
  </commentList>
</comments>
</file>

<file path=xl/sharedStrings.xml><?xml version="1.0" encoding="utf-8"?>
<sst xmlns="http://schemas.openxmlformats.org/spreadsheetml/2006/main" count="229" uniqueCount="68">
  <si>
    <t>№ п/п</t>
  </si>
  <si>
    <t>Эффективность управления  кредиторской задолженностью по расчетам с поставщиками и подрядчиками</t>
  </si>
  <si>
    <t>Своевременное доведение главными распорядителями средств областного бюджета показателей бюджетной росписи расходов и лимитов бюджетных обязательств на очередной финансовый год и плановый период до соответствующих подведомственных учреждений</t>
  </si>
  <si>
    <t>Обеспечение финансовыми ресурсами мероприятий региональных проектов, реализуемых в рамках национальных проектов,  и их освоение за отчетный год</t>
  </si>
  <si>
    <t>Открытость бюджетных данных – наличие информации (сведений) о государственных учреждениях, подведомственных ГРБС</t>
  </si>
  <si>
    <t xml:space="preserve">Регулирование ГРБС процедур среднесрочного   финансового планирования </t>
  </si>
  <si>
    <t>Своевременность и полнота представления информации в рамках графика подготовки материалов для формирования проекта областного бюджета на очередной финансовый год и плановый период</t>
  </si>
  <si>
    <t>Распределение межбюджетных трансфертов по муниципальным образованиям в законе об областном бюджете на очередной финансовый год и плановый период</t>
  </si>
  <si>
    <t>Исполнение судебных решений  по денежным обязательствам ГРБС</t>
  </si>
  <si>
    <t>Сумма, взысканая по исполнительным документам</t>
  </si>
  <si>
    <t>Предоставление в составе годовой бюджетной отчетности информации о мерах по повышению эффективности расходования бюджетных средств</t>
  </si>
  <si>
    <t>Объем нарушений, выявленных в сфере закупок органом, уполномоченным на осуществление контроля</t>
  </si>
  <si>
    <t>Выполнение ГРБС мероприятий, связанных с осуществлением ведомственного контроля в сфере закупок товаров, работ, услуг для обеспечения государственных нужд в отношении подведомственных заказчиков</t>
  </si>
  <si>
    <t>Проведение оценки и установление критериев оценки качества финансового менеджмента подведомственных учреждений, а также мероприятий, направленных на повышение качества финансового менеджмента подведомственных учреждений</t>
  </si>
  <si>
    <t>Доля руководителей учреждений, подведомственных ГРБС, с которыми заключены трудовые договоры, предусматривающие оценку их деятельности</t>
  </si>
  <si>
    <t>Требования стандартов качества к государственным услугам (работам)</t>
  </si>
  <si>
    <t>Доля  учреждений, подведомственных ГРБС, для которых установлены количественно измеримые финансовые санкции (штрафы, изъятия) за нарушение условий выполнения государственных заданий</t>
  </si>
  <si>
    <t>Перечень услуг, предоставляемых на платной основе</t>
  </si>
  <si>
    <t>Порядок (методика) определения стоимости услуг, предоставляемых на платной основе</t>
  </si>
  <si>
    <t>Прирост расходов за счет доходов от внебюджетной деятельности бюджетных и автономных учреждений, подведомственных ГРБС, за отчетный год к уровню предыдущего года</t>
  </si>
  <si>
    <t>Доля расходов ГРБС, осуществляемых в рамках целевых программ</t>
  </si>
  <si>
    <t>Общий балл по ГРБС</t>
  </si>
  <si>
    <t>Общий средний балл по ГРБС</t>
  </si>
  <si>
    <t>Рейтинг</t>
  </si>
  <si>
    <t>Выше среднего</t>
  </si>
  <si>
    <t>Министерство финансов Калужской области</t>
  </si>
  <si>
    <t>Х</t>
  </si>
  <si>
    <t xml:space="preserve">Министерство экономического развития Калужской области </t>
  </si>
  <si>
    <t>Министерство здравоохранения Калужской области</t>
  </si>
  <si>
    <t>Министерство образования и науки Калужской области</t>
  </si>
  <si>
    <t>Министерство спорта Калужской области</t>
  </si>
  <si>
    <t>Министерство культуры Калужской области</t>
  </si>
  <si>
    <t>Министерство труда и социальной защиты Калужской области</t>
  </si>
  <si>
    <t xml:space="preserve">Министерство строительства и жилищно-коммунального хозяйства Калужской области </t>
  </si>
  <si>
    <t xml:space="preserve">Министерство природных ресурсов и экологии Калужской области </t>
  </si>
  <si>
    <t xml:space="preserve">Министерство дорожного хозяйства Калужской области </t>
  </si>
  <si>
    <t xml:space="preserve">Министерство конкурентной политики Калужской области </t>
  </si>
  <si>
    <t xml:space="preserve">Министерство сельского хозяйства Калужской области </t>
  </si>
  <si>
    <t>Министерство внутренней политики и массовых коммуникаций Калужской области</t>
  </si>
  <si>
    <t>Министерство цифрового развития Калужской области</t>
  </si>
  <si>
    <t xml:space="preserve">Комитет ветеринарии при Правительстве Калужской области </t>
  </si>
  <si>
    <t>Управление по охране объектов культурного наследия Калужской области</t>
  </si>
  <si>
    <t xml:space="preserve">Государственная жилищная инспекция Калужской области </t>
  </si>
  <si>
    <t xml:space="preserve">Инспекция государственного строительного надзора Калужской области </t>
  </si>
  <si>
    <t xml:space="preserve">Управление по делам архивов Калужской области </t>
  </si>
  <si>
    <t xml:space="preserve">Представительство Правительства Калужской области при Правительстве Российской Федерации </t>
  </si>
  <si>
    <t xml:space="preserve">Государственная инспекция по надзору за техническим состояниям самоходных машин и других видов техники Калужской области </t>
  </si>
  <si>
    <t xml:space="preserve">Администрация Губернатора Калужской области </t>
  </si>
  <si>
    <t>Контрольно-счетная палата Калужской области</t>
  </si>
  <si>
    <t xml:space="preserve">Законодательное Собрание Калужской области </t>
  </si>
  <si>
    <t>Служба по организационному обеспечению деятельности мировых судей Калужской области</t>
  </si>
  <si>
    <t>Избирательная комиссия  Калужской области</t>
  </si>
  <si>
    <t xml:space="preserve">Рабочий аппарат Уполномоченного  по правам человека в Калужской области </t>
  </si>
  <si>
    <t xml:space="preserve">Аппарат Уполномоченного по правам ребенка в Калужской области </t>
  </si>
  <si>
    <t>Управление административно-технического контроля Калужской области</t>
  </si>
  <si>
    <t>Управление архитектуры и градостроительства Калужской области</t>
  </si>
  <si>
    <t xml:space="preserve">Уполномоченный по защите прав предпринимателей в Калужской области </t>
  </si>
  <si>
    <t>Итого</t>
  </si>
  <si>
    <t>Средний балл по показателям</t>
  </si>
  <si>
    <t>от 26 ноября 2020 г. № 491</t>
  </si>
  <si>
    <t>Осуществление главными администраторами средств областного бюджета внутреннего финансового аудита</t>
  </si>
  <si>
    <t>Исполнение представлений министерства финансов Калужской области</t>
  </si>
  <si>
    <t>Исполнение предписаний министерства финансов Калужской области</t>
  </si>
  <si>
    <t>Качество нормативной правовой базы главных администраторов доходов бюджета по администрированию доходов</t>
  </si>
  <si>
    <t>Наличие недостач и хищений</t>
  </si>
  <si>
    <t>Приложение № 3 к  Положению о порядке проведения министерством финансов Калужской области мониторинга качества финансового менеджмента главных администраторов средств областного бюджета</t>
  </si>
  <si>
    <t xml:space="preserve">Наименование главных администраторов бюджетных средств </t>
  </si>
  <si>
    <t>ОТЧЕТ О РЕЗУЛЬТАТАХ МОНИТОРИНГА КАЧЕСТВА ФИНАНСОВОГО МЕНЕДЖМЕНТА ЗА 2020 ГОД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</si>
</sst>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0" borderId="1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1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/>
    </xf>
    <xf numFmtId="1" fontId="2" fillId="0" borderId="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1" fontId="4" fillId="0" borderId="10" xfId="0" applyNumberFormat="1" applyFont="1" applyFill="1" applyBorder="1" applyAlignment="1">
      <alignment horizont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9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0"/>
  <sheetViews>
    <sheetView tabSelected="1" zoomScale="93" zoomScaleNormal="93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3" sqref="B3:AB3"/>
    </sheetView>
  </sheetViews>
  <sheetFormatPr defaultColWidth="8.875" defaultRowHeight="12.75"/>
  <cols>
    <col min="1" max="1" width="3.875" style="1" customWidth="1"/>
    <col min="2" max="2" width="36.75390625" style="1" customWidth="1"/>
    <col min="3" max="3" width="10.00390625" style="1" customWidth="1"/>
    <col min="4" max="4" width="20.375" style="1" customWidth="1"/>
    <col min="5" max="5" width="13.875" style="1" customWidth="1"/>
    <col min="6" max="6" width="11.25390625" style="1" customWidth="1"/>
    <col min="7" max="7" width="9.125" style="1" customWidth="1"/>
    <col min="8" max="8" width="13.875" style="1" customWidth="1"/>
    <col min="9" max="9" width="12.625" style="1" customWidth="1"/>
    <col min="10" max="11" width="6.75390625" style="1" bestFit="1" customWidth="1"/>
    <col min="12" max="12" width="11.875" style="1" customWidth="1"/>
    <col min="13" max="13" width="10.375" style="1" customWidth="1"/>
    <col min="14" max="14" width="15.25390625" style="1" customWidth="1"/>
    <col min="15" max="15" width="10.625" style="1" customWidth="1"/>
    <col min="16" max="16" width="8.00390625" style="1" customWidth="1"/>
    <col min="17" max="17" width="8.75390625" style="1" customWidth="1"/>
    <col min="18" max="18" width="16.75390625" style="1" customWidth="1"/>
    <col min="19" max="19" width="13.25390625" style="1" customWidth="1"/>
    <col min="20" max="20" width="7.625" style="1" customWidth="1"/>
    <col min="21" max="21" width="15.00390625" style="1" customWidth="1"/>
    <col min="22" max="22" width="6.75390625" style="1" customWidth="1"/>
    <col min="23" max="23" width="8.125" style="1" customWidth="1"/>
    <col min="24" max="24" width="13.875" style="1" customWidth="1"/>
    <col min="25" max="25" width="8.00390625" style="1" customWidth="1"/>
    <col min="26" max="26" width="8.875" style="1" customWidth="1"/>
    <col min="27" max="27" width="8.00390625" style="1" customWidth="1"/>
    <col min="28" max="28" width="10.625" style="1" customWidth="1"/>
    <col min="29" max="29" width="10.125" style="1" customWidth="1"/>
    <col min="30" max="30" width="6.75390625" style="1" customWidth="1"/>
    <col min="31" max="31" width="7.75390625" style="1" customWidth="1"/>
    <col min="32" max="16384" width="8.875" style="1" customWidth="1"/>
  </cols>
  <sheetData>
    <row r="1" spans="1:29" ht="46.5" customHeight="1">
      <c r="A1" s="28"/>
      <c r="B1" s="29"/>
      <c r="C1" s="28"/>
      <c r="D1" s="28"/>
      <c r="U1" s="41" t="s">
        <v>65</v>
      </c>
      <c r="V1" s="41"/>
      <c r="W1" s="41"/>
      <c r="X1" s="41"/>
      <c r="Y1" s="41"/>
      <c r="Z1" s="41"/>
      <c r="AA1" s="41"/>
      <c r="AB1" s="27"/>
      <c r="AC1" s="2"/>
    </row>
    <row r="2" spans="21:29" ht="15.75">
      <c r="U2" s="42" t="s">
        <v>59</v>
      </c>
      <c r="V2" s="42"/>
      <c r="W2" s="42"/>
      <c r="X2" s="42"/>
      <c r="Y2" s="42"/>
      <c r="Z2" s="14"/>
      <c r="AA2" s="14"/>
      <c r="AB2" s="2"/>
      <c r="AC2" s="2"/>
    </row>
    <row r="3" spans="1:29" s="16" customFormat="1" ht="20.25" customHeight="1">
      <c r="A3" s="9"/>
      <c r="B3" s="37" t="s">
        <v>67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15"/>
    </row>
    <row r="4" spans="1:33" ht="12.75" customHeight="1">
      <c r="A4" s="17"/>
      <c r="B4" s="1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18"/>
      <c r="AD4" s="16"/>
      <c r="AE4" s="16"/>
      <c r="AF4" s="16"/>
      <c r="AG4" s="16"/>
    </row>
    <row r="5" spans="1:33" ht="192" customHeight="1">
      <c r="A5" s="19" t="s">
        <v>0</v>
      </c>
      <c r="B5" s="20" t="s">
        <v>66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60</v>
      </c>
      <c r="P5" s="3" t="s">
        <v>61</v>
      </c>
      <c r="Q5" s="3" t="s">
        <v>62</v>
      </c>
      <c r="R5" s="3" t="s">
        <v>13</v>
      </c>
      <c r="S5" s="3" t="s">
        <v>14</v>
      </c>
      <c r="T5" s="3" t="s">
        <v>15</v>
      </c>
      <c r="U5" s="3" t="s">
        <v>16</v>
      </c>
      <c r="V5" s="3" t="s">
        <v>17</v>
      </c>
      <c r="W5" s="3" t="s">
        <v>18</v>
      </c>
      <c r="X5" s="3" t="s">
        <v>19</v>
      </c>
      <c r="Y5" s="3" t="s">
        <v>20</v>
      </c>
      <c r="Z5" s="3" t="s">
        <v>63</v>
      </c>
      <c r="AA5" s="3" t="s">
        <v>64</v>
      </c>
      <c r="AB5" s="3" t="s">
        <v>21</v>
      </c>
      <c r="AC5" s="3" t="s">
        <v>22</v>
      </c>
      <c r="AD5" s="4" t="s">
        <v>23</v>
      </c>
      <c r="AE5" s="35" t="s">
        <v>24</v>
      </c>
      <c r="AF5" s="16"/>
      <c r="AG5" s="16"/>
    </row>
    <row r="6" spans="1:33" s="22" customFormat="1" ht="15.75">
      <c r="A6" s="39">
        <v>1</v>
      </c>
      <c r="B6" s="40"/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5">
        <v>10</v>
      </c>
      <c r="L6" s="5">
        <v>11</v>
      </c>
      <c r="M6" s="5">
        <v>12</v>
      </c>
      <c r="N6" s="5">
        <v>13</v>
      </c>
      <c r="O6" s="5">
        <v>14</v>
      </c>
      <c r="P6" s="5">
        <v>15</v>
      </c>
      <c r="Q6" s="5">
        <v>16</v>
      </c>
      <c r="R6" s="5">
        <v>17</v>
      </c>
      <c r="S6" s="5">
        <v>18</v>
      </c>
      <c r="T6" s="5">
        <v>19</v>
      </c>
      <c r="U6" s="5">
        <v>20</v>
      </c>
      <c r="V6" s="5">
        <v>21</v>
      </c>
      <c r="W6" s="5">
        <v>22</v>
      </c>
      <c r="X6" s="5">
        <v>23</v>
      </c>
      <c r="Y6" s="5">
        <v>24</v>
      </c>
      <c r="Z6" s="5">
        <v>25</v>
      </c>
      <c r="AA6" s="5">
        <v>26</v>
      </c>
      <c r="AB6" s="5">
        <v>27</v>
      </c>
      <c r="AC6" s="5">
        <v>28</v>
      </c>
      <c r="AD6" s="5">
        <v>29</v>
      </c>
      <c r="AE6" s="36">
        <v>30</v>
      </c>
      <c r="AF6" s="21"/>
      <c r="AG6" s="21"/>
    </row>
    <row r="7" spans="1:34" ht="25.5">
      <c r="A7" s="23">
        <v>1</v>
      </c>
      <c r="B7" s="26" t="s">
        <v>25</v>
      </c>
      <c r="C7" s="6">
        <v>5</v>
      </c>
      <c r="D7" s="6">
        <v>5</v>
      </c>
      <c r="E7" s="6">
        <v>5</v>
      </c>
      <c r="F7" s="6">
        <v>5</v>
      </c>
      <c r="G7" s="6">
        <v>5</v>
      </c>
      <c r="H7" s="6">
        <v>5</v>
      </c>
      <c r="I7" s="6">
        <v>5</v>
      </c>
      <c r="J7" s="6">
        <v>5</v>
      </c>
      <c r="K7" s="6">
        <v>5</v>
      </c>
      <c r="L7" s="6">
        <v>5</v>
      </c>
      <c r="M7" s="6">
        <v>5</v>
      </c>
      <c r="N7" s="7">
        <v>5</v>
      </c>
      <c r="O7" s="6">
        <v>5</v>
      </c>
      <c r="P7" s="6">
        <v>5</v>
      </c>
      <c r="Q7" s="6">
        <v>5</v>
      </c>
      <c r="R7" s="6">
        <v>5</v>
      </c>
      <c r="S7" s="6">
        <v>5</v>
      </c>
      <c r="T7" s="6" t="s">
        <v>26</v>
      </c>
      <c r="U7" s="6" t="s">
        <v>26</v>
      </c>
      <c r="V7" s="6">
        <v>5</v>
      </c>
      <c r="W7" s="6">
        <v>5</v>
      </c>
      <c r="X7" s="6" t="s">
        <v>26</v>
      </c>
      <c r="Y7" s="6">
        <v>5</v>
      </c>
      <c r="Z7" s="6">
        <v>5</v>
      </c>
      <c r="AA7" s="6">
        <v>5</v>
      </c>
      <c r="AB7" s="6">
        <f>C7+D7+E7+F7+G7+H7+I7+J7+K7+L7+M7+N7+O7+P7+Q7+R7+S7+V7+W7+Y7+Z7+AA7</f>
        <v>110</v>
      </c>
      <c r="AC7" s="6">
        <v>118</v>
      </c>
      <c r="AD7" s="7">
        <v>1</v>
      </c>
      <c r="AE7" s="32">
        <v>118</v>
      </c>
      <c r="AF7" s="16"/>
      <c r="AG7" s="16"/>
      <c r="AH7" s="24"/>
    </row>
    <row r="8" spans="1:33" ht="25.5">
      <c r="A8" s="23">
        <v>2</v>
      </c>
      <c r="B8" s="26" t="s">
        <v>27</v>
      </c>
      <c r="C8" s="6">
        <v>5</v>
      </c>
      <c r="D8" s="6">
        <v>5</v>
      </c>
      <c r="E8" s="6">
        <v>5</v>
      </c>
      <c r="F8" s="6">
        <v>5</v>
      </c>
      <c r="G8" s="7">
        <v>5</v>
      </c>
      <c r="H8" s="7">
        <v>0</v>
      </c>
      <c r="I8" s="7">
        <v>5</v>
      </c>
      <c r="J8" s="7">
        <v>5</v>
      </c>
      <c r="K8" s="7">
        <v>4</v>
      </c>
      <c r="L8" s="7">
        <v>5</v>
      </c>
      <c r="M8" s="7">
        <v>5</v>
      </c>
      <c r="N8" s="7">
        <v>5</v>
      </c>
      <c r="O8" s="7">
        <v>5</v>
      </c>
      <c r="P8" s="7">
        <v>3</v>
      </c>
      <c r="Q8" s="7">
        <v>5</v>
      </c>
      <c r="R8" s="6">
        <v>5</v>
      </c>
      <c r="S8" s="6">
        <v>4</v>
      </c>
      <c r="T8" s="7">
        <v>5</v>
      </c>
      <c r="U8" s="7">
        <v>5</v>
      </c>
      <c r="V8" s="7">
        <v>5</v>
      </c>
      <c r="W8" s="7">
        <v>5</v>
      </c>
      <c r="X8" s="7">
        <v>0</v>
      </c>
      <c r="Y8" s="7">
        <v>5</v>
      </c>
      <c r="Z8" s="7">
        <v>2</v>
      </c>
      <c r="AA8" s="7">
        <v>5</v>
      </c>
      <c r="AB8" s="6">
        <f aca="true" t="shared" si="0" ref="AB8:AB15">C8+D8+E8+F8+G8+H8+I8+J8+K8+L8+M8+N8+O8+P8+Q8+R8+S8+T8+U8+V8+W8+X8+Y8+Z8+AA8</f>
        <v>108</v>
      </c>
      <c r="AC8" s="6">
        <v>108</v>
      </c>
      <c r="AD8" s="7">
        <v>6</v>
      </c>
      <c r="AE8" s="32">
        <v>108</v>
      </c>
      <c r="AF8" s="16"/>
      <c r="AG8" s="16"/>
    </row>
    <row r="9" spans="1:33" ht="25.5">
      <c r="A9" s="23">
        <v>3</v>
      </c>
      <c r="B9" s="26" t="s">
        <v>28</v>
      </c>
      <c r="C9" s="6">
        <v>5</v>
      </c>
      <c r="D9" s="6">
        <v>5</v>
      </c>
      <c r="E9" s="6">
        <v>5</v>
      </c>
      <c r="F9" s="6">
        <v>5</v>
      </c>
      <c r="G9" s="6">
        <v>3</v>
      </c>
      <c r="H9" s="6">
        <v>5</v>
      </c>
      <c r="I9" s="7">
        <v>5</v>
      </c>
      <c r="J9" s="6">
        <v>5</v>
      </c>
      <c r="K9" s="6">
        <v>2</v>
      </c>
      <c r="L9" s="7">
        <v>5</v>
      </c>
      <c r="M9" s="7">
        <v>5</v>
      </c>
      <c r="N9" s="7">
        <v>5</v>
      </c>
      <c r="O9" s="7">
        <v>5</v>
      </c>
      <c r="P9" s="7">
        <v>3</v>
      </c>
      <c r="Q9" s="6">
        <v>3</v>
      </c>
      <c r="R9" s="6">
        <v>5</v>
      </c>
      <c r="S9" s="6">
        <v>5</v>
      </c>
      <c r="T9" s="7">
        <v>5</v>
      </c>
      <c r="U9" s="7">
        <v>5</v>
      </c>
      <c r="V9" s="7">
        <v>5</v>
      </c>
      <c r="W9" s="7">
        <v>5</v>
      </c>
      <c r="X9" s="7">
        <v>0</v>
      </c>
      <c r="Y9" s="7">
        <v>4</v>
      </c>
      <c r="Z9" s="7">
        <v>4</v>
      </c>
      <c r="AA9" s="7">
        <v>0</v>
      </c>
      <c r="AB9" s="6">
        <f t="shared" si="0"/>
        <v>104</v>
      </c>
      <c r="AC9" s="6">
        <v>104</v>
      </c>
      <c r="AD9" s="7">
        <v>8</v>
      </c>
      <c r="AE9" s="32">
        <v>104</v>
      </c>
      <c r="AF9" s="16"/>
      <c r="AG9" s="16"/>
    </row>
    <row r="10" spans="1:33" ht="25.5">
      <c r="A10" s="23">
        <v>4</v>
      </c>
      <c r="B10" s="26" t="s">
        <v>29</v>
      </c>
      <c r="C10" s="6">
        <v>5</v>
      </c>
      <c r="D10" s="6">
        <v>5</v>
      </c>
      <c r="E10" s="6">
        <v>5</v>
      </c>
      <c r="F10" s="6">
        <v>5</v>
      </c>
      <c r="G10" s="6">
        <v>5</v>
      </c>
      <c r="H10" s="6">
        <v>5</v>
      </c>
      <c r="I10" s="6">
        <v>5</v>
      </c>
      <c r="J10" s="6">
        <v>5</v>
      </c>
      <c r="K10" s="6">
        <v>5</v>
      </c>
      <c r="L10" s="6">
        <v>5</v>
      </c>
      <c r="M10" s="7">
        <v>5</v>
      </c>
      <c r="N10" s="7">
        <v>5</v>
      </c>
      <c r="O10" s="7">
        <v>5</v>
      </c>
      <c r="P10" s="7">
        <v>3</v>
      </c>
      <c r="Q10" s="6">
        <v>3</v>
      </c>
      <c r="R10" s="6">
        <v>5</v>
      </c>
      <c r="S10" s="6">
        <v>5</v>
      </c>
      <c r="T10" s="7">
        <v>5</v>
      </c>
      <c r="U10" s="7">
        <v>5</v>
      </c>
      <c r="V10" s="7">
        <v>5</v>
      </c>
      <c r="W10" s="7">
        <v>5</v>
      </c>
      <c r="X10" s="7">
        <v>0</v>
      </c>
      <c r="Y10" s="7">
        <v>5</v>
      </c>
      <c r="Z10" s="7">
        <v>5</v>
      </c>
      <c r="AA10" s="7">
        <v>5</v>
      </c>
      <c r="AB10" s="6">
        <f t="shared" si="0"/>
        <v>116</v>
      </c>
      <c r="AC10" s="6">
        <v>116</v>
      </c>
      <c r="AD10" s="7">
        <v>2</v>
      </c>
      <c r="AE10" s="32">
        <v>116</v>
      </c>
      <c r="AF10" s="16"/>
      <c r="AG10" s="16"/>
    </row>
    <row r="11" spans="1:33" ht="26.25" customHeight="1">
      <c r="A11" s="23">
        <v>5</v>
      </c>
      <c r="B11" s="26" t="s">
        <v>30</v>
      </c>
      <c r="C11" s="6">
        <v>5</v>
      </c>
      <c r="D11" s="6">
        <v>5</v>
      </c>
      <c r="E11" s="6">
        <v>1</v>
      </c>
      <c r="F11" s="6">
        <v>5</v>
      </c>
      <c r="G11" s="6">
        <v>5</v>
      </c>
      <c r="H11" s="6">
        <v>5</v>
      </c>
      <c r="I11" s="6">
        <v>5</v>
      </c>
      <c r="J11" s="6">
        <v>5</v>
      </c>
      <c r="K11" s="6">
        <v>2</v>
      </c>
      <c r="L11" s="7">
        <v>5</v>
      </c>
      <c r="M11" s="7">
        <v>5</v>
      </c>
      <c r="N11" s="7">
        <v>5</v>
      </c>
      <c r="O11" s="7">
        <v>5</v>
      </c>
      <c r="P11" s="7">
        <v>3</v>
      </c>
      <c r="Q11" s="6">
        <v>3</v>
      </c>
      <c r="R11" s="6">
        <v>5</v>
      </c>
      <c r="S11" s="6">
        <v>5</v>
      </c>
      <c r="T11" s="7">
        <v>5</v>
      </c>
      <c r="U11" s="7">
        <v>4</v>
      </c>
      <c r="V11" s="7">
        <v>5</v>
      </c>
      <c r="W11" s="7">
        <v>5</v>
      </c>
      <c r="X11" s="7">
        <v>0</v>
      </c>
      <c r="Y11" s="7">
        <v>5</v>
      </c>
      <c r="Z11" s="7">
        <v>5</v>
      </c>
      <c r="AA11" s="7">
        <v>5</v>
      </c>
      <c r="AB11" s="6">
        <f t="shared" si="0"/>
        <v>108</v>
      </c>
      <c r="AC11" s="6">
        <v>108</v>
      </c>
      <c r="AD11" s="7">
        <v>6</v>
      </c>
      <c r="AE11" s="32">
        <v>108</v>
      </c>
      <c r="AF11" s="16"/>
      <c r="AG11" s="16"/>
    </row>
    <row r="12" spans="1:33" ht="25.5">
      <c r="A12" s="23">
        <v>6</v>
      </c>
      <c r="B12" s="26" t="s">
        <v>31</v>
      </c>
      <c r="C12" s="6">
        <v>5</v>
      </c>
      <c r="D12" s="6">
        <v>5</v>
      </c>
      <c r="E12" s="6">
        <v>5</v>
      </c>
      <c r="F12" s="6">
        <v>5</v>
      </c>
      <c r="G12" s="6">
        <v>2</v>
      </c>
      <c r="H12" s="6">
        <v>5</v>
      </c>
      <c r="I12" s="6">
        <v>5</v>
      </c>
      <c r="J12" s="6">
        <v>5</v>
      </c>
      <c r="K12" s="6">
        <v>5</v>
      </c>
      <c r="L12" s="7">
        <v>5</v>
      </c>
      <c r="M12" s="7">
        <v>5</v>
      </c>
      <c r="N12" s="7">
        <v>3</v>
      </c>
      <c r="O12" s="7">
        <v>0</v>
      </c>
      <c r="P12" s="7">
        <v>3</v>
      </c>
      <c r="Q12" s="6">
        <v>5</v>
      </c>
      <c r="R12" s="6">
        <v>5</v>
      </c>
      <c r="S12" s="6">
        <v>5</v>
      </c>
      <c r="T12" s="7">
        <v>5</v>
      </c>
      <c r="U12" s="7">
        <v>5</v>
      </c>
      <c r="V12" s="7">
        <v>5</v>
      </c>
      <c r="W12" s="7">
        <v>5</v>
      </c>
      <c r="X12" s="7">
        <v>0</v>
      </c>
      <c r="Y12" s="7">
        <v>5</v>
      </c>
      <c r="Z12" s="7">
        <v>4</v>
      </c>
      <c r="AA12" s="7">
        <v>5</v>
      </c>
      <c r="AB12" s="6">
        <f t="shared" si="0"/>
        <v>107</v>
      </c>
      <c r="AC12" s="6">
        <v>107</v>
      </c>
      <c r="AD12" s="7">
        <v>7</v>
      </c>
      <c r="AE12" s="32">
        <v>107</v>
      </c>
      <c r="AF12" s="16"/>
      <c r="AG12" s="16"/>
    </row>
    <row r="13" spans="1:33" ht="25.5">
      <c r="A13" s="23">
        <v>7</v>
      </c>
      <c r="B13" s="26" t="s">
        <v>32</v>
      </c>
      <c r="C13" s="6">
        <v>5</v>
      </c>
      <c r="D13" s="6">
        <v>5</v>
      </c>
      <c r="E13" s="6">
        <v>5</v>
      </c>
      <c r="F13" s="6">
        <v>5</v>
      </c>
      <c r="G13" s="6">
        <v>5</v>
      </c>
      <c r="H13" s="6">
        <v>5</v>
      </c>
      <c r="I13" s="6">
        <v>5</v>
      </c>
      <c r="J13" s="7">
        <v>5</v>
      </c>
      <c r="K13" s="7">
        <v>3</v>
      </c>
      <c r="L13" s="7">
        <v>5</v>
      </c>
      <c r="M13" s="7">
        <v>5</v>
      </c>
      <c r="N13" s="7">
        <v>0</v>
      </c>
      <c r="O13" s="7">
        <v>5</v>
      </c>
      <c r="P13" s="7">
        <v>5</v>
      </c>
      <c r="Q13" s="6">
        <v>3</v>
      </c>
      <c r="R13" s="6">
        <v>5</v>
      </c>
      <c r="S13" s="6">
        <v>5</v>
      </c>
      <c r="T13" s="7">
        <v>5</v>
      </c>
      <c r="U13" s="7">
        <v>4</v>
      </c>
      <c r="V13" s="7">
        <v>5</v>
      </c>
      <c r="W13" s="7">
        <v>5</v>
      </c>
      <c r="X13" s="7">
        <v>5</v>
      </c>
      <c r="Y13" s="7">
        <v>5</v>
      </c>
      <c r="Z13" s="7">
        <v>5</v>
      </c>
      <c r="AA13" s="7">
        <v>0</v>
      </c>
      <c r="AB13" s="6">
        <f t="shared" si="0"/>
        <v>110</v>
      </c>
      <c r="AC13" s="6">
        <v>110</v>
      </c>
      <c r="AD13" s="7">
        <v>4</v>
      </c>
      <c r="AE13" s="32">
        <v>110</v>
      </c>
      <c r="AF13" s="16"/>
      <c r="AG13" s="16"/>
    </row>
    <row r="14" spans="1:33" ht="38.25">
      <c r="A14" s="23">
        <v>8</v>
      </c>
      <c r="B14" s="26" t="s">
        <v>33</v>
      </c>
      <c r="C14" s="6">
        <v>5</v>
      </c>
      <c r="D14" s="6">
        <v>5</v>
      </c>
      <c r="E14" s="6">
        <v>4</v>
      </c>
      <c r="F14" s="6">
        <v>5</v>
      </c>
      <c r="G14" s="7">
        <v>5</v>
      </c>
      <c r="H14" s="7">
        <v>5</v>
      </c>
      <c r="I14" s="7">
        <v>5</v>
      </c>
      <c r="J14" s="7">
        <v>5</v>
      </c>
      <c r="K14" s="7">
        <v>1</v>
      </c>
      <c r="L14" s="7">
        <v>5</v>
      </c>
      <c r="M14" s="7">
        <v>5</v>
      </c>
      <c r="N14" s="7">
        <v>5</v>
      </c>
      <c r="O14" s="7">
        <v>5</v>
      </c>
      <c r="P14" s="7">
        <v>5</v>
      </c>
      <c r="Q14" s="7">
        <v>3</v>
      </c>
      <c r="R14" s="6">
        <v>5</v>
      </c>
      <c r="S14" s="6">
        <v>5</v>
      </c>
      <c r="T14" s="7">
        <v>5</v>
      </c>
      <c r="U14" s="7">
        <v>5</v>
      </c>
      <c r="V14" s="7">
        <v>5</v>
      </c>
      <c r="W14" s="7">
        <v>5</v>
      </c>
      <c r="X14" s="7">
        <v>5</v>
      </c>
      <c r="Y14" s="7">
        <v>5</v>
      </c>
      <c r="Z14" s="7">
        <v>5</v>
      </c>
      <c r="AA14" s="7">
        <v>0</v>
      </c>
      <c r="AB14" s="6">
        <f t="shared" si="0"/>
        <v>113</v>
      </c>
      <c r="AC14" s="6">
        <v>113</v>
      </c>
      <c r="AD14" s="7">
        <v>3</v>
      </c>
      <c r="AE14" s="32">
        <v>113</v>
      </c>
      <c r="AF14" s="16"/>
      <c r="AG14" s="16"/>
    </row>
    <row r="15" spans="1:33" ht="25.5">
      <c r="A15" s="23">
        <v>9</v>
      </c>
      <c r="B15" s="26" t="s">
        <v>34</v>
      </c>
      <c r="C15" s="6">
        <v>5</v>
      </c>
      <c r="D15" s="6">
        <v>5</v>
      </c>
      <c r="E15" s="6">
        <v>0</v>
      </c>
      <c r="F15" s="6">
        <v>5</v>
      </c>
      <c r="G15" s="7">
        <v>5</v>
      </c>
      <c r="H15" s="7">
        <v>0</v>
      </c>
      <c r="I15" s="7">
        <v>5</v>
      </c>
      <c r="J15" s="7">
        <v>5</v>
      </c>
      <c r="K15" s="7">
        <v>3</v>
      </c>
      <c r="L15" s="7">
        <v>5</v>
      </c>
      <c r="M15" s="7">
        <v>5</v>
      </c>
      <c r="N15" s="7">
        <v>5</v>
      </c>
      <c r="O15" s="7">
        <v>5</v>
      </c>
      <c r="P15" s="7">
        <v>3</v>
      </c>
      <c r="Q15" s="7">
        <v>3</v>
      </c>
      <c r="R15" s="6">
        <v>5</v>
      </c>
      <c r="S15" s="6">
        <v>5</v>
      </c>
      <c r="T15" s="7">
        <v>5</v>
      </c>
      <c r="U15" s="7">
        <v>0</v>
      </c>
      <c r="V15" s="7">
        <v>5</v>
      </c>
      <c r="W15" s="7">
        <v>5</v>
      </c>
      <c r="X15" s="7">
        <v>0</v>
      </c>
      <c r="Y15" s="7">
        <v>5</v>
      </c>
      <c r="Z15" s="7">
        <v>3</v>
      </c>
      <c r="AA15" s="7">
        <v>5</v>
      </c>
      <c r="AB15" s="6">
        <f t="shared" si="0"/>
        <v>97</v>
      </c>
      <c r="AC15" s="6">
        <v>97</v>
      </c>
      <c r="AD15" s="7">
        <v>10</v>
      </c>
      <c r="AE15" s="32">
        <v>97</v>
      </c>
      <c r="AF15" s="16"/>
      <c r="AG15" s="16"/>
    </row>
    <row r="16" spans="1:33" ht="25.5">
      <c r="A16" s="23">
        <v>10</v>
      </c>
      <c r="B16" s="26" t="s">
        <v>35</v>
      </c>
      <c r="C16" s="6">
        <v>5</v>
      </c>
      <c r="D16" s="6">
        <v>5</v>
      </c>
      <c r="E16" s="6">
        <v>5</v>
      </c>
      <c r="F16" s="6">
        <v>5</v>
      </c>
      <c r="G16" s="7">
        <v>5</v>
      </c>
      <c r="H16" s="7">
        <v>5</v>
      </c>
      <c r="I16" s="7">
        <v>5</v>
      </c>
      <c r="J16" s="7">
        <v>5</v>
      </c>
      <c r="K16" s="7">
        <v>4</v>
      </c>
      <c r="L16" s="7">
        <v>5</v>
      </c>
      <c r="M16" s="7">
        <v>5</v>
      </c>
      <c r="N16" s="7">
        <v>0</v>
      </c>
      <c r="O16" s="7">
        <v>5</v>
      </c>
      <c r="P16" s="7">
        <v>5</v>
      </c>
      <c r="Q16" s="7">
        <v>5</v>
      </c>
      <c r="R16" s="6">
        <v>5</v>
      </c>
      <c r="S16" s="6">
        <v>5</v>
      </c>
      <c r="T16" s="7">
        <v>5</v>
      </c>
      <c r="U16" s="7" t="s">
        <v>26</v>
      </c>
      <c r="V16" s="7" t="s">
        <v>26</v>
      </c>
      <c r="W16" s="7" t="s">
        <v>26</v>
      </c>
      <c r="X16" s="7" t="s">
        <v>26</v>
      </c>
      <c r="Y16" s="7">
        <v>5</v>
      </c>
      <c r="Z16" s="7">
        <v>3</v>
      </c>
      <c r="AA16" s="7">
        <v>5</v>
      </c>
      <c r="AB16" s="6">
        <f>C16+D16+E16+F16+G16+H16+I16+J16+K16+L16+M16+N16+O16+P16+Q16+R16+S16+T16+Y16+Z16+AA16</f>
        <v>97</v>
      </c>
      <c r="AC16" s="6">
        <v>109</v>
      </c>
      <c r="AD16" s="7">
        <v>5</v>
      </c>
      <c r="AE16" s="33">
        <v>109</v>
      </c>
      <c r="AF16" s="16"/>
      <c r="AG16" s="16"/>
    </row>
    <row r="17" spans="1:33" ht="25.5">
      <c r="A17" s="23">
        <v>11</v>
      </c>
      <c r="B17" s="26" t="s">
        <v>36</v>
      </c>
      <c r="C17" s="6">
        <v>5</v>
      </c>
      <c r="D17" s="6">
        <v>5</v>
      </c>
      <c r="E17" s="6">
        <v>0</v>
      </c>
      <c r="F17" s="6">
        <v>5</v>
      </c>
      <c r="G17" s="7">
        <v>5</v>
      </c>
      <c r="H17" s="7">
        <v>5</v>
      </c>
      <c r="I17" s="6" t="s">
        <v>26</v>
      </c>
      <c r="J17" s="7">
        <v>5</v>
      </c>
      <c r="K17" s="7">
        <v>5</v>
      </c>
      <c r="L17" s="7">
        <v>5</v>
      </c>
      <c r="M17" s="7">
        <v>5</v>
      </c>
      <c r="N17" s="7">
        <v>0</v>
      </c>
      <c r="O17" s="7">
        <v>5</v>
      </c>
      <c r="P17" s="7">
        <v>5</v>
      </c>
      <c r="Q17" s="7">
        <v>5</v>
      </c>
      <c r="R17" s="6">
        <v>5</v>
      </c>
      <c r="S17" s="6">
        <v>5</v>
      </c>
      <c r="T17" s="7">
        <v>5</v>
      </c>
      <c r="U17" s="7">
        <v>0</v>
      </c>
      <c r="V17" s="7">
        <v>5</v>
      </c>
      <c r="W17" s="7">
        <v>5</v>
      </c>
      <c r="X17" s="7">
        <v>0</v>
      </c>
      <c r="Y17" s="7">
        <v>5</v>
      </c>
      <c r="Z17" s="7">
        <v>1</v>
      </c>
      <c r="AA17" s="7">
        <v>5</v>
      </c>
      <c r="AB17" s="6">
        <f>C17+D17+E17+F17+G17+H17+J17+K17+L17+M17+N17+O17+P17+Q17+R17+S17+T17+U17+V17+W17+X17+Y17+Z17+AA17</f>
        <v>96</v>
      </c>
      <c r="AC17" s="6">
        <v>101</v>
      </c>
      <c r="AD17" s="7">
        <v>9</v>
      </c>
      <c r="AE17" s="32">
        <v>101</v>
      </c>
      <c r="AF17" s="16"/>
      <c r="AG17" s="16"/>
    </row>
    <row r="18" spans="1:33" ht="25.5">
      <c r="A18" s="23">
        <v>12</v>
      </c>
      <c r="B18" s="26" t="s">
        <v>37</v>
      </c>
      <c r="C18" s="6">
        <v>5</v>
      </c>
      <c r="D18" s="6">
        <v>5</v>
      </c>
      <c r="E18" s="6">
        <v>5</v>
      </c>
      <c r="F18" s="6">
        <v>5</v>
      </c>
      <c r="G18" s="7">
        <v>5</v>
      </c>
      <c r="H18" s="7">
        <v>5</v>
      </c>
      <c r="I18" s="7">
        <v>5</v>
      </c>
      <c r="J18" s="7">
        <v>5</v>
      </c>
      <c r="K18" s="7">
        <v>2</v>
      </c>
      <c r="L18" s="7">
        <v>5</v>
      </c>
      <c r="M18" s="7">
        <v>5</v>
      </c>
      <c r="N18" s="7">
        <v>3</v>
      </c>
      <c r="O18" s="7">
        <v>3</v>
      </c>
      <c r="P18" s="6" t="s">
        <v>26</v>
      </c>
      <c r="Q18" s="6" t="s">
        <v>26</v>
      </c>
      <c r="R18" s="6">
        <v>5</v>
      </c>
      <c r="S18" s="6">
        <v>5</v>
      </c>
      <c r="T18" s="7">
        <v>5</v>
      </c>
      <c r="U18" s="7">
        <v>5</v>
      </c>
      <c r="V18" s="7">
        <v>5</v>
      </c>
      <c r="W18" s="7">
        <v>5</v>
      </c>
      <c r="X18" s="7">
        <v>5</v>
      </c>
      <c r="Y18" s="7">
        <v>5</v>
      </c>
      <c r="Z18" s="7">
        <v>2</v>
      </c>
      <c r="AA18" s="7">
        <v>5</v>
      </c>
      <c r="AB18" s="6">
        <f>C18+D18+E18+F18+G18+H18+I18+J18+K18+L18+M18+N18+O18+R18+S18+T18+U18+V18+W18+X18+Y18+Z18+AA18</f>
        <v>105</v>
      </c>
      <c r="AC18" s="6">
        <v>113</v>
      </c>
      <c r="AD18" s="7">
        <v>3</v>
      </c>
      <c r="AE18" s="32">
        <v>113</v>
      </c>
      <c r="AF18" s="16"/>
      <c r="AG18" s="16"/>
    </row>
    <row r="19" spans="1:33" ht="38.25">
      <c r="A19" s="23">
        <v>13</v>
      </c>
      <c r="B19" s="26" t="s">
        <v>38</v>
      </c>
      <c r="C19" s="6">
        <v>5</v>
      </c>
      <c r="D19" s="6">
        <v>0</v>
      </c>
      <c r="E19" s="6">
        <v>0</v>
      </c>
      <c r="F19" s="6">
        <v>5</v>
      </c>
      <c r="G19" s="7">
        <v>0</v>
      </c>
      <c r="H19" s="7">
        <v>5</v>
      </c>
      <c r="I19" s="6" t="s">
        <v>26</v>
      </c>
      <c r="J19" s="7">
        <v>5</v>
      </c>
      <c r="K19" s="7">
        <v>5</v>
      </c>
      <c r="L19" s="7">
        <v>0</v>
      </c>
      <c r="M19" s="7">
        <v>5</v>
      </c>
      <c r="N19" s="7">
        <v>0</v>
      </c>
      <c r="O19" s="7">
        <v>0</v>
      </c>
      <c r="P19" s="7">
        <v>5</v>
      </c>
      <c r="Q19" s="7">
        <v>5</v>
      </c>
      <c r="R19" s="6">
        <v>5</v>
      </c>
      <c r="S19" s="6">
        <v>0</v>
      </c>
      <c r="T19" s="7">
        <v>0</v>
      </c>
      <c r="U19" s="7">
        <v>0</v>
      </c>
      <c r="V19" s="7">
        <v>0</v>
      </c>
      <c r="W19" s="7">
        <v>5</v>
      </c>
      <c r="X19" s="7">
        <v>0</v>
      </c>
      <c r="Y19" s="7">
        <v>5</v>
      </c>
      <c r="Z19" s="7">
        <v>0</v>
      </c>
      <c r="AA19" s="7">
        <v>5</v>
      </c>
      <c r="AB19" s="6">
        <f>C19+D19+E19+F19+G19+H19+J19+K19+L19+M19+N19+O19+P19+Q19+R19+S19+T19+U19+V19+W19+X19+Y19+Z19+AA19</f>
        <v>60</v>
      </c>
      <c r="AC19" s="6">
        <v>65</v>
      </c>
      <c r="AD19" s="7">
        <v>22</v>
      </c>
      <c r="AE19" s="32"/>
      <c r="AF19" s="16"/>
      <c r="AG19" s="16"/>
    </row>
    <row r="20" spans="1:33" ht="25.5">
      <c r="A20" s="23">
        <v>14</v>
      </c>
      <c r="B20" s="26" t="s">
        <v>39</v>
      </c>
      <c r="C20" s="6">
        <v>5</v>
      </c>
      <c r="D20" s="6">
        <v>5</v>
      </c>
      <c r="E20" s="6">
        <v>5</v>
      </c>
      <c r="F20" s="6">
        <v>5</v>
      </c>
      <c r="G20" s="7">
        <v>5</v>
      </c>
      <c r="H20" s="7">
        <v>5</v>
      </c>
      <c r="I20" s="7">
        <v>5</v>
      </c>
      <c r="J20" s="7">
        <v>5</v>
      </c>
      <c r="K20" s="7">
        <v>5</v>
      </c>
      <c r="L20" s="7">
        <v>0</v>
      </c>
      <c r="M20" s="7">
        <v>5</v>
      </c>
      <c r="N20" s="7">
        <v>0</v>
      </c>
      <c r="O20" s="7">
        <v>5</v>
      </c>
      <c r="P20" s="7">
        <v>5</v>
      </c>
      <c r="Q20" s="7">
        <v>5</v>
      </c>
      <c r="R20" s="6">
        <v>5</v>
      </c>
      <c r="S20" s="6">
        <v>5</v>
      </c>
      <c r="T20" s="7">
        <v>5</v>
      </c>
      <c r="U20" s="7">
        <v>5</v>
      </c>
      <c r="V20" s="7">
        <v>5</v>
      </c>
      <c r="W20" s="7">
        <v>5</v>
      </c>
      <c r="X20" s="7">
        <v>0</v>
      </c>
      <c r="Y20" s="7">
        <v>5</v>
      </c>
      <c r="Z20" s="7">
        <v>2</v>
      </c>
      <c r="AA20" s="7">
        <v>5</v>
      </c>
      <c r="AB20" s="6">
        <f>C20+D20+E20+F20+G20+H20+I20+J20+K20+L20+M20+N20+O20+P20+Q20+R20+S20+T20+U20+V20+W20+X20+Y20+Z20+AA20</f>
        <v>107</v>
      </c>
      <c r="AC20" s="6">
        <v>107</v>
      </c>
      <c r="AD20" s="7">
        <v>7</v>
      </c>
      <c r="AE20" s="32">
        <v>107</v>
      </c>
      <c r="AF20" s="16"/>
      <c r="AG20" s="16"/>
    </row>
    <row r="21" spans="1:33" ht="25.5">
      <c r="A21" s="23">
        <v>15</v>
      </c>
      <c r="B21" s="26" t="s">
        <v>40</v>
      </c>
      <c r="C21" s="6">
        <v>5</v>
      </c>
      <c r="D21" s="6">
        <v>5</v>
      </c>
      <c r="E21" s="6">
        <v>0</v>
      </c>
      <c r="F21" s="6">
        <v>5</v>
      </c>
      <c r="G21" s="7">
        <v>0</v>
      </c>
      <c r="H21" s="7">
        <v>0</v>
      </c>
      <c r="I21" s="7">
        <v>5</v>
      </c>
      <c r="J21" s="7">
        <v>5</v>
      </c>
      <c r="K21" s="7">
        <v>5</v>
      </c>
      <c r="L21" s="7">
        <v>0</v>
      </c>
      <c r="M21" s="7">
        <v>5</v>
      </c>
      <c r="N21" s="7">
        <v>0</v>
      </c>
      <c r="O21" s="7">
        <v>5</v>
      </c>
      <c r="P21" s="7">
        <v>5</v>
      </c>
      <c r="Q21" s="7">
        <v>3</v>
      </c>
      <c r="R21" s="6">
        <v>5</v>
      </c>
      <c r="S21" s="6">
        <v>0</v>
      </c>
      <c r="T21" s="7">
        <v>5</v>
      </c>
      <c r="U21" s="7">
        <v>5</v>
      </c>
      <c r="V21" s="7">
        <v>5</v>
      </c>
      <c r="W21" s="7">
        <v>5</v>
      </c>
      <c r="X21" s="7">
        <v>3</v>
      </c>
      <c r="Y21" s="7">
        <v>5</v>
      </c>
      <c r="Z21" s="7">
        <v>1</v>
      </c>
      <c r="AA21" s="7">
        <v>5</v>
      </c>
      <c r="AB21" s="6">
        <f>C21+D21+E21+F21+G21+H21+I21+J21+K21+L21+M21+N21+O21+P21+Q21+R21+S21+T21+U21+V21+W21+X21+Y21+Z21+AA21</f>
        <v>87</v>
      </c>
      <c r="AC21" s="6">
        <v>87</v>
      </c>
      <c r="AD21" s="7">
        <v>12</v>
      </c>
      <c r="AE21" s="32"/>
      <c r="AF21" s="16"/>
      <c r="AG21" s="16"/>
    </row>
    <row r="22" spans="1:33" ht="42" customHeight="1">
      <c r="A22" s="23">
        <v>16</v>
      </c>
      <c r="B22" s="26" t="s">
        <v>41</v>
      </c>
      <c r="C22" s="6">
        <v>5</v>
      </c>
      <c r="D22" s="6">
        <v>5</v>
      </c>
      <c r="E22" s="6">
        <v>0</v>
      </c>
      <c r="F22" s="6">
        <v>0</v>
      </c>
      <c r="G22" s="7">
        <v>5</v>
      </c>
      <c r="H22" s="7">
        <v>5</v>
      </c>
      <c r="I22" s="6" t="s">
        <v>26</v>
      </c>
      <c r="J22" s="7">
        <v>5</v>
      </c>
      <c r="K22" s="7">
        <v>5</v>
      </c>
      <c r="L22" s="7">
        <v>5</v>
      </c>
      <c r="M22" s="7">
        <v>5</v>
      </c>
      <c r="N22" s="7">
        <v>0</v>
      </c>
      <c r="O22" s="7">
        <v>0</v>
      </c>
      <c r="P22" s="6" t="s">
        <v>26</v>
      </c>
      <c r="Q22" s="6" t="s">
        <v>26</v>
      </c>
      <c r="R22" s="6">
        <v>5</v>
      </c>
      <c r="S22" s="6">
        <v>5</v>
      </c>
      <c r="T22" s="7">
        <v>0</v>
      </c>
      <c r="U22" s="7">
        <v>5</v>
      </c>
      <c r="V22" s="7">
        <v>5</v>
      </c>
      <c r="W22" s="7">
        <v>0</v>
      </c>
      <c r="X22" s="7">
        <v>0</v>
      </c>
      <c r="Y22" s="7">
        <v>5</v>
      </c>
      <c r="Z22" s="7">
        <v>0</v>
      </c>
      <c r="AA22" s="7">
        <v>5</v>
      </c>
      <c r="AB22" s="6">
        <f>C22+D22+E22+F22+G22+H22+J22+K22+L22+M22+N22+O22+R22+S22+T22+U22+V22+W22+X22+Y22+Z22+AA22</f>
        <v>70</v>
      </c>
      <c r="AC22" s="6">
        <v>83</v>
      </c>
      <c r="AD22" s="7">
        <v>14</v>
      </c>
      <c r="AE22" s="32"/>
      <c r="AF22" s="16"/>
      <c r="AG22" s="16"/>
    </row>
    <row r="23" spans="1:33" ht="25.5">
      <c r="A23" s="23">
        <v>17</v>
      </c>
      <c r="B23" s="26" t="s">
        <v>42</v>
      </c>
      <c r="C23" s="6">
        <v>3</v>
      </c>
      <c r="D23" s="6">
        <v>0</v>
      </c>
      <c r="E23" s="6">
        <v>0</v>
      </c>
      <c r="F23" s="6">
        <v>0</v>
      </c>
      <c r="G23" s="7">
        <v>0</v>
      </c>
      <c r="H23" s="7">
        <v>5</v>
      </c>
      <c r="I23" s="6" t="s">
        <v>26</v>
      </c>
      <c r="J23" s="7">
        <v>5</v>
      </c>
      <c r="K23" s="7">
        <v>4</v>
      </c>
      <c r="L23" s="7">
        <v>0</v>
      </c>
      <c r="M23" s="7">
        <v>5</v>
      </c>
      <c r="N23" s="6" t="s">
        <v>26</v>
      </c>
      <c r="O23" s="7">
        <v>5</v>
      </c>
      <c r="P23" s="6" t="s">
        <v>26</v>
      </c>
      <c r="Q23" s="6" t="s">
        <v>26</v>
      </c>
      <c r="R23" s="7" t="s">
        <v>26</v>
      </c>
      <c r="S23" s="7" t="s">
        <v>26</v>
      </c>
      <c r="T23" s="7" t="s">
        <v>26</v>
      </c>
      <c r="U23" s="7" t="s">
        <v>26</v>
      </c>
      <c r="V23" s="7" t="s">
        <v>26</v>
      </c>
      <c r="W23" s="7" t="s">
        <v>26</v>
      </c>
      <c r="X23" s="7" t="s">
        <v>26</v>
      </c>
      <c r="Y23" s="7">
        <v>5</v>
      </c>
      <c r="Z23" s="7">
        <v>0</v>
      </c>
      <c r="AA23" s="7">
        <v>5</v>
      </c>
      <c r="AB23" s="6">
        <f>C23+D23+E23+F23+G23+H23+J23+K23+L23+M23+O23+Y23+Z23+AA23</f>
        <v>37</v>
      </c>
      <c r="AC23" s="6">
        <v>76</v>
      </c>
      <c r="AD23" s="12">
        <v>19</v>
      </c>
      <c r="AE23" s="32"/>
      <c r="AF23" s="16"/>
      <c r="AG23" s="16"/>
    </row>
    <row r="24" spans="1:33" ht="41.25" customHeight="1">
      <c r="A24" s="23">
        <v>18</v>
      </c>
      <c r="B24" s="26" t="s">
        <v>43</v>
      </c>
      <c r="C24" s="6">
        <v>0</v>
      </c>
      <c r="D24" s="6">
        <v>0</v>
      </c>
      <c r="E24" s="6">
        <v>0</v>
      </c>
      <c r="F24" s="6">
        <v>0</v>
      </c>
      <c r="G24" s="7">
        <v>0</v>
      </c>
      <c r="H24" s="7">
        <v>0</v>
      </c>
      <c r="I24" s="6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6" t="s">
        <v>26</v>
      </c>
      <c r="Q24" s="6" t="s">
        <v>26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6">
        <v>0</v>
      </c>
      <c r="AC24" s="6">
        <v>0</v>
      </c>
      <c r="AD24" s="7"/>
      <c r="AE24" s="32"/>
      <c r="AF24" s="16"/>
      <c r="AG24" s="16"/>
    </row>
    <row r="25" spans="1:33" ht="25.5">
      <c r="A25" s="23">
        <v>19</v>
      </c>
      <c r="B25" s="26" t="s">
        <v>44</v>
      </c>
      <c r="C25" s="6">
        <v>5</v>
      </c>
      <c r="D25" s="6">
        <v>5</v>
      </c>
      <c r="E25" s="6">
        <v>0</v>
      </c>
      <c r="F25" s="6">
        <v>5</v>
      </c>
      <c r="G25" s="7">
        <v>0</v>
      </c>
      <c r="H25" s="7">
        <v>5</v>
      </c>
      <c r="I25" s="7">
        <v>5</v>
      </c>
      <c r="J25" s="7">
        <v>5</v>
      </c>
      <c r="K25" s="7">
        <v>5</v>
      </c>
      <c r="L25" s="7">
        <v>0</v>
      </c>
      <c r="M25" s="7">
        <v>5</v>
      </c>
      <c r="N25" s="7">
        <v>0</v>
      </c>
      <c r="O25" s="7">
        <v>2</v>
      </c>
      <c r="P25" s="6" t="s">
        <v>26</v>
      </c>
      <c r="Q25" s="6" t="s">
        <v>26</v>
      </c>
      <c r="R25" s="6">
        <v>0</v>
      </c>
      <c r="S25" s="6">
        <v>5</v>
      </c>
      <c r="T25" s="7">
        <v>0</v>
      </c>
      <c r="U25" s="7">
        <v>0</v>
      </c>
      <c r="V25" s="7" t="s">
        <v>26</v>
      </c>
      <c r="W25" s="7" t="s">
        <v>26</v>
      </c>
      <c r="X25" s="7" t="s">
        <v>26</v>
      </c>
      <c r="Y25" s="7">
        <v>5</v>
      </c>
      <c r="Z25" s="7">
        <v>0</v>
      </c>
      <c r="AA25" s="7">
        <v>5</v>
      </c>
      <c r="AB25" s="6">
        <f>C25+D25+E25+F25+G25+H25+I25+J25+K25+L25+M25+N25+O25+R25+S25+T25+U25+Y25+Z25+AA25</f>
        <v>57</v>
      </c>
      <c r="AC25" s="6">
        <v>74</v>
      </c>
      <c r="AD25" s="7">
        <v>20</v>
      </c>
      <c r="AE25" s="32"/>
      <c r="AF25" s="16"/>
      <c r="AG25" s="16"/>
    </row>
    <row r="26" spans="1:33" ht="62.25" customHeight="1">
      <c r="A26" s="23">
        <v>20</v>
      </c>
      <c r="B26" s="26" t="s">
        <v>45</v>
      </c>
      <c r="C26" s="6">
        <v>3</v>
      </c>
      <c r="D26" s="6">
        <v>0</v>
      </c>
      <c r="E26" s="6">
        <v>0</v>
      </c>
      <c r="F26" s="6">
        <v>0</v>
      </c>
      <c r="G26" s="7">
        <v>0</v>
      </c>
      <c r="H26" s="7">
        <v>5</v>
      </c>
      <c r="I26" s="6" t="s">
        <v>26</v>
      </c>
      <c r="J26" s="7">
        <v>5</v>
      </c>
      <c r="K26" s="7">
        <v>5</v>
      </c>
      <c r="L26" s="7">
        <v>5</v>
      </c>
      <c r="M26" s="7">
        <v>5</v>
      </c>
      <c r="N26" s="6" t="s">
        <v>26</v>
      </c>
      <c r="O26" s="7">
        <v>2</v>
      </c>
      <c r="P26" s="6" t="s">
        <v>26</v>
      </c>
      <c r="Q26" s="6" t="s">
        <v>26</v>
      </c>
      <c r="R26" s="7" t="s">
        <v>26</v>
      </c>
      <c r="S26" s="7" t="s">
        <v>26</v>
      </c>
      <c r="T26" s="7" t="s">
        <v>26</v>
      </c>
      <c r="U26" s="7" t="s">
        <v>26</v>
      </c>
      <c r="V26" s="7" t="s">
        <v>26</v>
      </c>
      <c r="W26" s="7" t="s">
        <v>26</v>
      </c>
      <c r="X26" s="7" t="s">
        <v>26</v>
      </c>
      <c r="Y26" s="7">
        <v>0</v>
      </c>
      <c r="Z26" s="7">
        <v>0</v>
      </c>
      <c r="AA26" s="7">
        <v>5</v>
      </c>
      <c r="AB26" s="6">
        <f>C26+D26+E26+F26+G26+H26+J26+K26+L26+M26+O26+Y26+Z26+AA26</f>
        <v>35</v>
      </c>
      <c r="AC26" s="6">
        <v>74</v>
      </c>
      <c r="AD26" s="7">
        <v>20</v>
      </c>
      <c r="AE26" s="32"/>
      <c r="AF26" s="16"/>
      <c r="AG26" s="16"/>
    </row>
    <row r="27" spans="1:33" ht="51.75">
      <c r="A27" s="23">
        <v>21</v>
      </c>
      <c r="B27" s="26" t="s">
        <v>46</v>
      </c>
      <c r="C27" s="6">
        <v>3</v>
      </c>
      <c r="D27" s="6">
        <v>0</v>
      </c>
      <c r="E27" s="6">
        <v>0</v>
      </c>
      <c r="F27" s="6">
        <v>0</v>
      </c>
      <c r="G27" s="7">
        <v>0</v>
      </c>
      <c r="H27" s="7">
        <v>5</v>
      </c>
      <c r="I27" s="6">
        <v>5</v>
      </c>
      <c r="J27" s="7">
        <v>5</v>
      </c>
      <c r="K27" s="7">
        <v>5</v>
      </c>
      <c r="L27" s="7">
        <v>0</v>
      </c>
      <c r="M27" s="7">
        <v>5</v>
      </c>
      <c r="N27" s="6" t="s">
        <v>26</v>
      </c>
      <c r="O27" s="7">
        <v>5</v>
      </c>
      <c r="P27" s="7">
        <v>5</v>
      </c>
      <c r="Q27" s="7">
        <v>5</v>
      </c>
      <c r="R27" s="7" t="s">
        <v>26</v>
      </c>
      <c r="S27" s="7" t="s">
        <v>26</v>
      </c>
      <c r="T27" s="7" t="s">
        <v>26</v>
      </c>
      <c r="U27" s="7" t="s">
        <v>26</v>
      </c>
      <c r="V27" s="7" t="s">
        <v>26</v>
      </c>
      <c r="W27" s="7" t="s">
        <v>26</v>
      </c>
      <c r="X27" s="7" t="s">
        <v>26</v>
      </c>
      <c r="Y27" s="7">
        <v>5</v>
      </c>
      <c r="Z27" s="7">
        <v>1</v>
      </c>
      <c r="AA27" s="7">
        <v>5</v>
      </c>
      <c r="AB27" s="6">
        <f>C27+D27+E27+F27+G27+H27+I27+J27+K27+L27+M27+O27+P27+Q27+Y27+Z27+AA27</f>
        <v>54</v>
      </c>
      <c r="AC27" s="6">
        <v>80</v>
      </c>
      <c r="AD27" s="7">
        <v>16</v>
      </c>
      <c r="AE27" s="32"/>
      <c r="AF27" s="16"/>
      <c r="AG27" s="16"/>
    </row>
    <row r="28" spans="1:33" ht="26.25">
      <c r="A28" s="23">
        <v>22</v>
      </c>
      <c r="B28" s="26" t="s">
        <v>47</v>
      </c>
      <c r="C28" s="6">
        <v>5</v>
      </c>
      <c r="D28" s="6">
        <v>5</v>
      </c>
      <c r="E28" s="6">
        <v>0</v>
      </c>
      <c r="F28" s="6">
        <v>5</v>
      </c>
      <c r="G28" s="7">
        <v>5</v>
      </c>
      <c r="H28" s="7">
        <v>5</v>
      </c>
      <c r="I28" s="6" t="s">
        <v>26</v>
      </c>
      <c r="J28" s="7">
        <v>5</v>
      </c>
      <c r="K28" s="7">
        <v>5</v>
      </c>
      <c r="L28" s="7">
        <v>5</v>
      </c>
      <c r="M28" s="7">
        <v>5</v>
      </c>
      <c r="N28" s="7">
        <v>5</v>
      </c>
      <c r="O28" s="7">
        <v>5</v>
      </c>
      <c r="P28" s="6" t="s">
        <v>26</v>
      </c>
      <c r="Q28" s="6" t="s">
        <v>26</v>
      </c>
      <c r="R28" s="6">
        <v>5</v>
      </c>
      <c r="S28" s="6">
        <v>5</v>
      </c>
      <c r="T28" s="7">
        <v>5</v>
      </c>
      <c r="U28" s="7">
        <v>5</v>
      </c>
      <c r="V28" s="7">
        <v>5</v>
      </c>
      <c r="W28" s="7">
        <v>5</v>
      </c>
      <c r="X28" s="7">
        <v>5</v>
      </c>
      <c r="Y28" s="7">
        <v>0</v>
      </c>
      <c r="Z28" s="7">
        <v>2</v>
      </c>
      <c r="AA28" s="7">
        <v>5</v>
      </c>
      <c r="AB28" s="6">
        <f>C28+D28+E28+F28+G28+H28+J28+K28+L28+M28+N28+O28+R28+S28+T28+U28+V28+W28+X28+Y28+Z28+AA28</f>
        <v>97</v>
      </c>
      <c r="AC28" s="6">
        <v>110</v>
      </c>
      <c r="AD28" s="7">
        <v>4</v>
      </c>
      <c r="AE28" s="32">
        <v>110</v>
      </c>
      <c r="AF28" s="16"/>
      <c r="AG28" s="16"/>
    </row>
    <row r="29" spans="1:33" ht="26.25">
      <c r="A29" s="23">
        <v>23</v>
      </c>
      <c r="B29" s="26" t="s">
        <v>48</v>
      </c>
      <c r="C29" s="6">
        <v>3</v>
      </c>
      <c r="D29" s="6" t="s">
        <v>26</v>
      </c>
      <c r="E29" s="6">
        <v>0</v>
      </c>
      <c r="F29" s="6" t="s">
        <v>26</v>
      </c>
      <c r="G29" s="7">
        <v>5</v>
      </c>
      <c r="H29" s="7">
        <v>5</v>
      </c>
      <c r="I29" s="6" t="s">
        <v>26</v>
      </c>
      <c r="J29" s="7">
        <v>5</v>
      </c>
      <c r="K29" s="7">
        <v>5</v>
      </c>
      <c r="L29" s="7">
        <v>5</v>
      </c>
      <c r="M29" s="7">
        <v>5</v>
      </c>
      <c r="N29" s="6" t="s">
        <v>26</v>
      </c>
      <c r="O29" s="7">
        <v>5</v>
      </c>
      <c r="P29" s="6" t="s">
        <v>26</v>
      </c>
      <c r="Q29" s="6" t="s">
        <v>26</v>
      </c>
      <c r="R29" s="7" t="s">
        <v>26</v>
      </c>
      <c r="S29" s="7" t="s">
        <v>26</v>
      </c>
      <c r="T29" s="7" t="s">
        <v>26</v>
      </c>
      <c r="U29" s="7" t="s">
        <v>26</v>
      </c>
      <c r="V29" s="7" t="s">
        <v>26</v>
      </c>
      <c r="W29" s="7" t="s">
        <v>26</v>
      </c>
      <c r="X29" s="7" t="s">
        <v>26</v>
      </c>
      <c r="Y29" s="7">
        <v>0</v>
      </c>
      <c r="Z29" s="7">
        <v>2</v>
      </c>
      <c r="AA29" s="7">
        <v>5</v>
      </c>
      <c r="AB29" s="6">
        <f>C29+E29+G29+H29+J29+K29+L29+M29+O29+Y29+Z29+AA29</f>
        <v>45</v>
      </c>
      <c r="AC29" s="6">
        <v>90</v>
      </c>
      <c r="AD29" s="7">
        <v>11</v>
      </c>
      <c r="AE29" s="32">
        <v>90</v>
      </c>
      <c r="AF29" s="16"/>
      <c r="AG29" s="16"/>
    </row>
    <row r="30" spans="1:33" ht="26.25">
      <c r="A30" s="23">
        <v>24</v>
      </c>
      <c r="B30" s="26" t="s">
        <v>49</v>
      </c>
      <c r="C30" s="6">
        <v>3</v>
      </c>
      <c r="D30" s="6" t="s">
        <v>26</v>
      </c>
      <c r="E30" s="6">
        <v>0</v>
      </c>
      <c r="F30" s="6" t="s">
        <v>26</v>
      </c>
      <c r="G30" s="7">
        <v>5</v>
      </c>
      <c r="H30" s="7">
        <v>5</v>
      </c>
      <c r="I30" s="6" t="s">
        <v>26</v>
      </c>
      <c r="J30" s="7">
        <v>5</v>
      </c>
      <c r="K30" s="7">
        <v>5</v>
      </c>
      <c r="L30" s="7">
        <v>5</v>
      </c>
      <c r="M30" s="7">
        <v>5</v>
      </c>
      <c r="N30" s="6" t="s">
        <v>26</v>
      </c>
      <c r="O30" s="7">
        <v>5</v>
      </c>
      <c r="P30" s="6" t="s">
        <v>26</v>
      </c>
      <c r="Q30" s="6" t="s">
        <v>26</v>
      </c>
      <c r="R30" s="7" t="s">
        <v>26</v>
      </c>
      <c r="S30" s="7" t="s">
        <v>26</v>
      </c>
      <c r="T30" s="7" t="s">
        <v>26</v>
      </c>
      <c r="U30" s="7" t="s">
        <v>26</v>
      </c>
      <c r="V30" s="7" t="s">
        <v>26</v>
      </c>
      <c r="W30" s="7" t="s">
        <v>26</v>
      </c>
      <c r="X30" s="7" t="s">
        <v>26</v>
      </c>
      <c r="Y30" s="7">
        <v>0</v>
      </c>
      <c r="Z30" s="7">
        <v>2</v>
      </c>
      <c r="AA30" s="7">
        <v>5</v>
      </c>
      <c r="AB30" s="6">
        <f>C30+E30+G30+H30+J30+K30+L30+M30+O30+Y30+Z30+AA30</f>
        <v>45</v>
      </c>
      <c r="AC30" s="6">
        <v>90</v>
      </c>
      <c r="AD30" s="7">
        <v>11</v>
      </c>
      <c r="AE30" s="32">
        <v>90</v>
      </c>
      <c r="AF30" s="16"/>
      <c r="AG30" s="16"/>
    </row>
    <row r="31" spans="1:33" ht="38.25" customHeight="1">
      <c r="A31" s="23">
        <v>25</v>
      </c>
      <c r="B31" s="26" t="s">
        <v>50</v>
      </c>
      <c r="C31" s="6">
        <v>3</v>
      </c>
      <c r="D31" s="6">
        <v>0</v>
      </c>
      <c r="E31" s="6">
        <v>0</v>
      </c>
      <c r="F31" s="6">
        <v>0</v>
      </c>
      <c r="G31" s="7">
        <v>1</v>
      </c>
      <c r="H31" s="7">
        <v>5</v>
      </c>
      <c r="I31" s="6">
        <v>5</v>
      </c>
      <c r="J31" s="7">
        <v>5</v>
      </c>
      <c r="K31" s="7">
        <v>5</v>
      </c>
      <c r="L31" s="7">
        <v>0</v>
      </c>
      <c r="M31" s="7">
        <v>5</v>
      </c>
      <c r="N31" s="6" t="s">
        <v>26</v>
      </c>
      <c r="O31" s="7">
        <v>5</v>
      </c>
      <c r="P31" s="6" t="s">
        <v>26</v>
      </c>
      <c r="Q31" s="6" t="s">
        <v>26</v>
      </c>
      <c r="R31" s="7" t="s">
        <v>26</v>
      </c>
      <c r="S31" s="7" t="s">
        <v>26</v>
      </c>
      <c r="T31" s="7" t="s">
        <v>26</v>
      </c>
      <c r="U31" s="7" t="s">
        <v>26</v>
      </c>
      <c r="V31" s="7" t="s">
        <v>26</v>
      </c>
      <c r="W31" s="7" t="s">
        <v>26</v>
      </c>
      <c r="X31" s="7" t="s">
        <v>26</v>
      </c>
      <c r="Y31" s="7">
        <v>5</v>
      </c>
      <c r="Z31" s="7">
        <v>1</v>
      </c>
      <c r="AA31" s="7">
        <v>5</v>
      </c>
      <c r="AB31" s="6">
        <f>C31+E31+G31+H31+J31+K31+L31+M31+O31+Y31+Z31+AA31+D31+F31+I31</f>
        <v>45</v>
      </c>
      <c r="AC31" s="6">
        <v>79</v>
      </c>
      <c r="AD31" s="7">
        <v>17</v>
      </c>
      <c r="AE31" s="32"/>
      <c r="AF31" s="16"/>
      <c r="AG31" s="16"/>
    </row>
    <row r="32" spans="1:34" ht="26.25">
      <c r="A32" s="23">
        <v>26</v>
      </c>
      <c r="B32" s="26" t="s">
        <v>51</v>
      </c>
      <c r="C32" s="6">
        <v>3</v>
      </c>
      <c r="D32" s="6">
        <v>0</v>
      </c>
      <c r="E32" s="6">
        <v>0</v>
      </c>
      <c r="F32" s="6" t="s">
        <v>26</v>
      </c>
      <c r="G32" s="7">
        <v>0</v>
      </c>
      <c r="H32" s="7">
        <v>5</v>
      </c>
      <c r="I32" s="6" t="s">
        <v>26</v>
      </c>
      <c r="J32" s="7">
        <v>5</v>
      </c>
      <c r="K32" s="7">
        <v>5</v>
      </c>
      <c r="L32" s="7">
        <v>0</v>
      </c>
      <c r="M32" s="7">
        <v>5</v>
      </c>
      <c r="N32" s="6" t="s">
        <v>26</v>
      </c>
      <c r="O32" s="7">
        <v>0</v>
      </c>
      <c r="P32" s="6" t="s">
        <v>26</v>
      </c>
      <c r="Q32" s="6" t="s">
        <v>26</v>
      </c>
      <c r="R32" s="7" t="s">
        <v>26</v>
      </c>
      <c r="S32" s="7" t="s">
        <v>26</v>
      </c>
      <c r="T32" s="7" t="s">
        <v>26</v>
      </c>
      <c r="U32" s="7" t="s">
        <v>26</v>
      </c>
      <c r="V32" s="7" t="s">
        <v>26</v>
      </c>
      <c r="W32" s="7" t="s">
        <v>26</v>
      </c>
      <c r="X32" s="7" t="s">
        <v>26</v>
      </c>
      <c r="Y32" s="7">
        <v>0</v>
      </c>
      <c r="Z32" s="7">
        <v>0</v>
      </c>
      <c r="AA32" s="7">
        <v>5</v>
      </c>
      <c r="AB32" s="6">
        <f>C32+E32+G32+H32+J32+K32+L32+M32+O32+Y32+Z32+AA32+D32</f>
        <v>28</v>
      </c>
      <c r="AC32" s="6">
        <v>70</v>
      </c>
      <c r="AD32" s="7">
        <v>21</v>
      </c>
      <c r="AE32" s="32"/>
      <c r="AF32" s="9"/>
      <c r="AG32" s="9"/>
      <c r="AH32" s="9"/>
    </row>
    <row r="33" spans="1:34" ht="26.25">
      <c r="A33" s="23">
        <v>27</v>
      </c>
      <c r="B33" s="26" t="s">
        <v>52</v>
      </c>
      <c r="C33" s="6">
        <v>3</v>
      </c>
      <c r="D33" s="6" t="s">
        <v>26</v>
      </c>
      <c r="E33" s="6">
        <v>0</v>
      </c>
      <c r="F33" s="6" t="s">
        <v>26</v>
      </c>
      <c r="G33" s="7">
        <v>1</v>
      </c>
      <c r="H33" s="7">
        <v>5</v>
      </c>
      <c r="I33" s="6" t="s">
        <v>26</v>
      </c>
      <c r="J33" s="7">
        <v>5</v>
      </c>
      <c r="K33" s="7">
        <v>5</v>
      </c>
      <c r="L33" s="7">
        <v>0</v>
      </c>
      <c r="M33" s="7">
        <v>5</v>
      </c>
      <c r="N33" s="6" t="s">
        <v>26</v>
      </c>
      <c r="O33" s="7">
        <v>5</v>
      </c>
      <c r="P33" s="6" t="s">
        <v>26</v>
      </c>
      <c r="Q33" s="6" t="s">
        <v>26</v>
      </c>
      <c r="R33" s="7" t="s">
        <v>26</v>
      </c>
      <c r="S33" s="7" t="s">
        <v>26</v>
      </c>
      <c r="T33" s="7" t="s">
        <v>26</v>
      </c>
      <c r="U33" s="7" t="s">
        <v>26</v>
      </c>
      <c r="V33" s="7" t="s">
        <v>26</v>
      </c>
      <c r="W33" s="7" t="s">
        <v>26</v>
      </c>
      <c r="X33" s="7" t="s">
        <v>26</v>
      </c>
      <c r="Y33" s="7">
        <v>0</v>
      </c>
      <c r="Z33" s="7">
        <v>0</v>
      </c>
      <c r="AA33" s="7">
        <v>5</v>
      </c>
      <c r="AB33" s="6">
        <f>C33+E33+G33+H33+J33+K33+L33+M33+O33+Y33+Z33+AA33</f>
        <v>34</v>
      </c>
      <c r="AC33" s="6">
        <v>79</v>
      </c>
      <c r="AD33" s="7">
        <v>17</v>
      </c>
      <c r="AE33" s="32"/>
      <c r="AF33" s="9"/>
      <c r="AG33" s="9"/>
      <c r="AH33" s="9"/>
    </row>
    <row r="34" spans="1:34" ht="26.25">
      <c r="A34" s="23">
        <v>28</v>
      </c>
      <c r="B34" s="26" t="s">
        <v>53</v>
      </c>
      <c r="C34" s="6">
        <v>3</v>
      </c>
      <c r="D34" s="6" t="s">
        <v>26</v>
      </c>
      <c r="E34" s="6">
        <v>0</v>
      </c>
      <c r="F34" s="6" t="s">
        <v>26</v>
      </c>
      <c r="G34" s="7">
        <v>2</v>
      </c>
      <c r="H34" s="7">
        <v>5</v>
      </c>
      <c r="I34" s="6" t="s">
        <v>26</v>
      </c>
      <c r="J34" s="7">
        <v>5</v>
      </c>
      <c r="K34" s="7">
        <v>5</v>
      </c>
      <c r="L34" s="7">
        <v>0</v>
      </c>
      <c r="M34" s="7">
        <v>5</v>
      </c>
      <c r="N34" s="6" t="s">
        <v>26</v>
      </c>
      <c r="O34" s="7">
        <v>5</v>
      </c>
      <c r="P34" s="6" t="s">
        <v>26</v>
      </c>
      <c r="Q34" s="6" t="s">
        <v>26</v>
      </c>
      <c r="R34" s="7" t="s">
        <v>26</v>
      </c>
      <c r="S34" s="7" t="s">
        <v>26</v>
      </c>
      <c r="T34" s="7" t="s">
        <v>26</v>
      </c>
      <c r="U34" s="7" t="s">
        <v>26</v>
      </c>
      <c r="V34" s="7" t="s">
        <v>26</v>
      </c>
      <c r="W34" s="7" t="s">
        <v>26</v>
      </c>
      <c r="X34" s="7" t="s">
        <v>26</v>
      </c>
      <c r="Y34" s="7">
        <v>5</v>
      </c>
      <c r="Z34" s="7">
        <v>0</v>
      </c>
      <c r="AA34" s="7">
        <v>5</v>
      </c>
      <c r="AB34" s="6">
        <f>C34+E34+G34+H34+J34+K34+L34+M34+O34+Y34+Z34+AA34</f>
        <v>40</v>
      </c>
      <c r="AC34" s="6">
        <v>85</v>
      </c>
      <c r="AD34" s="7">
        <v>13</v>
      </c>
      <c r="AE34" s="32"/>
      <c r="AF34" s="9"/>
      <c r="AG34" s="9"/>
      <c r="AH34" s="9"/>
    </row>
    <row r="35" spans="1:34" ht="42" customHeight="1">
      <c r="A35" s="23">
        <v>29</v>
      </c>
      <c r="B35" s="26" t="s">
        <v>54</v>
      </c>
      <c r="C35" s="6">
        <v>3</v>
      </c>
      <c r="D35" s="6">
        <v>0</v>
      </c>
      <c r="E35" s="6">
        <v>0</v>
      </c>
      <c r="F35" s="6">
        <v>0</v>
      </c>
      <c r="G35" s="7">
        <v>0</v>
      </c>
      <c r="H35" s="7">
        <v>5</v>
      </c>
      <c r="I35" s="7">
        <v>5</v>
      </c>
      <c r="J35" s="7">
        <v>5</v>
      </c>
      <c r="K35" s="7">
        <v>5</v>
      </c>
      <c r="L35" s="7">
        <v>5</v>
      </c>
      <c r="M35" s="7">
        <v>5</v>
      </c>
      <c r="N35" s="6" t="s">
        <v>26</v>
      </c>
      <c r="O35" s="7">
        <v>5</v>
      </c>
      <c r="P35" s="6" t="s">
        <v>26</v>
      </c>
      <c r="Q35" s="6" t="s">
        <v>26</v>
      </c>
      <c r="R35" s="7" t="s">
        <v>26</v>
      </c>
      <c r="S35" s="7" t="s">
        <v>26</v>
      </c>
      <c r="T35" s="7" t="s">
        <v>26</v>
      </c>
      <c r="U35" s="7" t="s">
        <v>26</v>
      </c>
      <c r="V35" s="7" t="s">
        <v>26</v>
      </c>
      <c r="W35" s="7" t="s">
        <v>26</v>
      </c>
      <c r="X35" s="7" t="s">
        <v>26</v>
      </c>
      <c r="Y35" s="7">
        <v>5</v>
      </c>
      <c r="Z35" s="7">
        <v>0</v>
      </c>
      <c r="AA35" s="7">
        <v>5</v>
      </c>
      <c r="AB35" s="6">
        <f>C35+E35+G35+H35+J35+K35+L35+M35+O35+Y35+Z35+AA35+D35+F35+I35</f>
        <v>48</v>
      </c>
      <c r="AC35" s="6">
        <v>82</v>
      </c>
      <c r="AD35" s="7">
        <v>15</v>
      </c>
      <c r="AE35" s="32"/>
      <c r="AF35" s="9"/>
      <c r="AG35" s="9"/>
      <c r="AH35" s="9"/>
    </row>
    <row r="36" spans="1:34" ht="26.25">
      <c r="A36" s="23">
        <v>30</v>
      </c>
      <c r="B36" s="26" t="s">
        <v>55</v>
      </c>
      <c r="C36" s="6">
        <v>3</v>
      </c>
      <c r="D36" s="6">
        <v>0</v>
      </c>
      <c r="E36" s="6">
        <v>0</v>
      </c>
      <c r="F36" s="6">
        <v>0</v>
      </c>
      <c r="G36" s="7">
        <v>0</v>
      </c>
      <c r="H36" s="7">
        <v>5</v>
      </c>
      <c r="I36" s="7">
        <v>5</v>
      </c>
      <c r="J36" s="7">
        <v>5</v>
      </c>
      <c r="K36" s="7">
        <v>5</v>
      </c>
      <c r="L36" s="7">
        <v>0</v>
      </c>
      <c r="M36" s="7">
        <v>5</v>
      </c>
      <c r="N36" s="6" t="s">
        <v>26</v>
      </c>
      <c r="O36" s="7">
        <v>5</v>
      </c>
      <c r="P36" s="6" t="s">
        <v>26</v>
      </c>
      <c r="Q36" s="6" t="s">
        <v>26</v>
      </c>
      <c r="R36" s="7" t="s">
        <v>26</v>
      </c>
      <c r="S36" s="7" t="s">
        <v>26</v>
      </c>
      <c r="T36" s="7" t="s">
        <v>26</v>
      </c>
      <c r="U36" s="7" t="s">
        <v>26</v>
      </c>
      <c r="V36" s="7" t="s">
        <v>26</v>
      </c>
      <c r="W36" s="7" t="s">
        <v>26</v>
      </c>
      <c r="X36" s="7" t="s">
        <v>26</v>
      </c>
      <c r="Y36" s="7">
        <v>5</v>
      </c>
      <c r="Z36" s="7">
        <v>0</v>
      </c>
      <c r="AA36" s="7">
        <v>5</v>
      </c>
      <c r="AB36" s="6">
        <f>C36+E36+G36+H36+J36+K36+L36+M36+O36+Y36+Z36+AA36+D36+F36+I36</f>
        <v>43</v>
      </c>
      <c r="AC36" s="6">
        <v>77</v>
      </c>
      <c r="AD36" s="7">
        <v>18</v>
      </c>
      <c r="AE36" s="32"/>
      <c r="AF36" s="9"/>
      <c r="AG36" s="9"/>
      <c r="AH36" s="9"/>
    </row>
    <row r="37" spans="1:34" ht="26.25">
      <c r="A37" s="23">
        <v>31</v>
      </c>
      <c r="B37" s="26" t="s">
        <v>56</v>
      </c>
      <c r="C37" s="6">
        <v>3</v>
      </c>
      <c r="D37" s="6" t="s">
        <v>26</v>
      </c>
      <c r="E37" s="6">
        <v>0</v>
      </c>
      <c r="F37" s="6" t="s">
        <v>26</v>
      </c>
      <c r="G37" s="7">
        <v>0</v>
      </c>
      <c r="H37" s="7">
        <v>5</v>
      </c>
      <c r="I37" s="6" t="s">
        <v>26</v>
      </c>
      <c r="J37" s="7">
        <v>5</v>
      </c>
      <c r="K37" s="7">
        <v>5</v>
      </c>
      <c r="L37" s="7">
        <v>0</v>
      </c>
      <c r="M37" s="7">
        <v>5</v>
      </c>
      <c r="N37" s="6" t="s">
        <v>26</v>
      </c>
      <c r="O37" s="7">
        <v>5</v>
      </c>
      <c r="P37" s="6" t="s">
        <v>26</v>
      </c>
      <c r="Q37" s="6" t="s">
        <v>26</v>
      </c>
      <c r="R37" s="7" t="s">
        <v>26</v>
      </c>
      <c r="S37" s="7" t="s">
        <v>26</v>
      </c>
      <c r="T37" s="7" t="s">
        <v>26</v>
      </c>
      <c r="U37" s="7" t="s">
        <v>26</v>
      </c>
      <c r="V37" s="7" t="s">
        <v>26</v>
      </c>
      <c r="W37" s="7" t="s">
        <v>26</v>
      </c>
      <c r="X37" s="7" t="s">
        <v>26</v>
      </c>
      <c r="Y37" s="7">
        <v>5</v>
      </c>
      <c r="Z37" s="7">
        <v>0</v>
      </c>
      <c r="AA37" s="7">
        <v>5</v>
      </c>
      <c r="AB37" s="6">
        <f>C37+E37+G37+H37+J37+K37+L37+M37+O37+Y37+Z37+AA37</f>
        <v>38</v>
      </c>
      <c r="AC37" s="6">
        <v>83</v>
      </c>
      <c r="AD37" s="7">
        <v>14</v>
      </c>
      <c r="AE37" s="32"/>
      <c r="AF37" s="9"/>
      <c r="AG37" s="9"/>
      <c r="AH37" s="9"/>
    </row>
    <row r="38" spans="1:34" s="22" customFormat="1" ht="15.75">
      <c r="A38" s="30"/>
      <c r="B38" s="8" t="s">
        <v>57</v>
      </c>
      <c r="C38" s="31">
        <f aca="true" t="shared" si="1" ref="C38:AA38">SUM(C7:C37)</f>
        <v>126</v>
      </c>
      <c r="D38" s="31">
        <f t="shared" si="1"/>
        <v>85</v>
      </c>
      <c r="E38" s="31">
        <f t="shared" si="1"/>
        <v>50</v>
      </c>
      <c r="F38" s="31">
        <f t="shared" si="1"/>
        <v>85</v>
      </c>
      <c r="G38" s="31">
        <f t="shared" si="1"/>
        <v>84</v>
      </c>
      <c r="H38" s="31">
        <f t="shared" si="1"/>
        <v>135</v>
      </c>
      <c r="I38" s="31">
        <f t="shared" si="1"/>
        <v>90</v>
      </c>
      <c r="J38" s="31">
        <f t="shared" si="1"/>
        <v>150</v>
      </c>
      <c r="K38" s="31">
        <f t="shared" si="1"/>
        <v>130</v>
      </c>
      <c r="L38" s="31">
        <f t="shared" si="1"/>
        <v>90</v>
      </c>
      <c r="M38" s="31">
        <f t="shared" si="1"/>
        <v>150</v>
      </c>
      <c r="N38" s="31">
        <f t="shared" si="1"/>
        <v>46</v>
      </c>
      <c r="O38" s="31">
        <f t="shared" si="1"/>
        <v>122</v>
      </c>
      <c r="P38" s="31">
        <f t="shared" si="1"/>
        <v>63</v>
      </c>
      <c r="Q38" s="31">
        <f t="shared" si="1"/>
        <v>61</v>
      </c>
      <c r="R38" s="31">
        <f t="shared" si="1"/>
        <v>85</v>
      </c>
      <c r="S38" s="31">
        <f t="shared" si="1"/>
        <v>79</v>
      </c>
      <c r="T38" s="31">
        <f t="shared" si="1"/>
        <v>70</v>
      </c>
      <c r="U38" s="31">
        <f t="shared" si="1"/>
        <v>58</v>
      </c>
      <c r="V38" s="31">
        <f t="shared" si="1"/>
        <v>75</v>
      </c>
      <c r="W38" s="31">
        <f t="shared" si="1"/>
        <v>75</v>
      </c>
      <c r="X38" s="31">
        <f t="shared" si="1"/>
        <v>23</v>
      </c>
      <c r="Y38" s="31">
        <f t="shared" si="1"/>
        <v>119</v>
      </c>
      <c r="Z38" s="31">
        <f t="shared" si="1"/>
        <v>55</v>
      </c>
      <c r="AA38" s="31">
        <f t="shared" si="1"/>
        <v>135</v>
      </c>
      <c r="AB38" s="32">
        <f>C38+D38+E38+F38+G38+H38+I38+J38+K38+L38+M38+N38+O38+P38+Q38+R38+S38+T38+U38+V38+W38+X38+Y38+Z38+AA38</f>
        <v>2241</v>
      </c>
      <c r="AC38" s="32">
        <v>2795</v>
      </c>
      <c r="AD38" s="33"/>
      <c r="AE38" s="32"/>
      <c r="AF38" s="34"/>
      <c r="AG38" s="34"/>
      <c r="AH38" s="34"/>
    </row>
    <row r="39" spans="1:34" ht="15.75">
      <c r="A39" s="25"/>
      <c r="B39" s="26" t="s">
        <v>58</v>
      </c>
      <c r="C39" s="13">
        <f>ROUND(C38/31,2)</f>
        <v>4.06</v>
      </c>
      <c r="D39" s="11">
        <f>ROUND(D38/26,2)</f>
        <v>3.27</v>
      </c>
      <c r="E39" s="13">
        <f>ROUND(E38/31,2)</f>
        <v>1.61</v>
      </c>
      <c r="F39" s="11">
        <f>ROUND(F38/25,2)</f>
        <v>3.4</v>
      </c>
      <c r="G39" s="11">
        <f>ROUND(G38/31,2)</f>
        <v>2.71</v>
      </c>
      <c r="H39" s="11">
        <f>ROUND(H38/31,2)</f>
        <v>4.35</v>
      </c>
      <c r="I39" s="11">
        <f>ROUND(I38/19,2)</f>
        <v>4.74</v>
      </c>
      <c r="J39" s="11">
        <f>ROUND(J38/31,2)</f>
        <v>4.84</v>
      </c>
      <c r="K39" s="11">
        <f>ROUND(K38/31,2)</f>
        <v>4.19</v>
      </c>
      <c r="L39" s="13">
        <f>ROUND(L38/31,2)</f>
        <v>2.9</v>
      </c>
      <c r="M39" s="11">
        <f>ROUND(M38/31,2)</f>
        <v>4.84</v>
      </c>
      <c r="N39" s="11">
        <f>ROUND(N38/19,2)</f>
        <v>2.42</v>
      </c>
      <c r="O39" s="13">
        <f>ROUND(O38/31,2)</f>
        <v>3.94</v>
      </c>
      <c r="P39" s="13">
        <f>ROUND(P38/15,2)</f>
        <v>4.2</v>
      </c>
      <c r="Q39" s="11">
        <f>ROUND(Q38/15,2)</f>
        <v>4.07</v>
      </c>
      <c r="R39" s="11">
        <f>ROUND(R38/19,2)</f>
        <v>4.47</v>
      </c>
      <c r="S39" s="11">
        <f>ROUND(S38/19,2)</f>
        <v>4.16</v>
      </c>
      <c r="T39" s="11">
        <f>ROUND(T38/18,2)</f>
        <v>3.89</v>
      </c>
      <c r="U39" s="13">
        <f>ROUND(U38/17,2)</f>
        <v>3.41</v>
      </c>
      <c r="V39" s="11">
        <f>ROUND(V38/17,2)</f>
        <v>4.41</v>
      </c>
      <c r="W39" s="11">
        <f>ROUND(W38/17,2)</f>
        <v>4.41</v>
      </c>
      <c r="X39" s="11">
        <f>ROUND(X38/16,2)</f>
        <v>1.44</v>
      </c>
      <c r="Y39" s="11">
        <f>ROUND(Y38/31,2)</f>
        <v>3.84</v>
      </c>
      <c r="Z39" s="11">
        <f>ROUND(Z38/31,2)</f>
        <v>1.77</v>
      </c>
      <c r="AA39" s="11">
        <f>ROUND(AA38/31,2)</f>
        <v>4.35</v>
      </c>
      <c r="AB39" s="11">
        <f>ROUND(AB38/31,2)</f>
        <v>72.29</v>
      </c>
      <c r="AC39" s="11">
        <v>90.16</v>
      </c>
      <c r="AD39" s="10"/>
      <c r="AE39" s="6"/>
      <c r="AF39" s="9"/>
      <c r="AG39" s="9"/>
      <c r="AH39" s="9"/>
    </row>
    <row r="40" spans="1:34" ht="15.75">
      <c r="A40" s="25"/>
      <c r="B40" s="26" t="s">
        <v>58</v>
      </c>
      <c r="C40" s="11">
        <v>4</v>
      </c>
      <c r="D40" s="11">
        <v>3</v>
      </c>
      <c r="E40" s="11">
        <v>2</v>
      </c>
      <c r="F40" s="11">
        <v>3</v>
      </c>
      <c r="G40" s="11">
        <v>3</v>
      </c>
      <c r="H40" s="11">
        <v>4</v>
      </c>
      <c r="I40" s="11">
        <v>5</v>
      </c>
      <c r="J40" s="11">
        <v>5</v>
      </c>
      <c r="K40" s="11">
        <v>4</v>
      </c>
      <c r="L40" s="11">
        <v>3</v>
      </c>
      <c r="M40" s="11">
        <v>5</v>
      </c>
      <c r="N40" s="11">
        <v>2</v>
      </c>
      <c r="O40" s="11">
        <v>4</v>
      </c>
      <c r="P40" s="11">
        <v>4</v>
      </c>
      <c r="Q40" s="11">
        <v>4</v>
      </c>
      <c r="R40" s="11">
        <v>4</v>
      </c>
      <c r="S40" s="11">
        <v>4</v>
      </c>
      <c r="T40" s="11">
        <v>4</v>
      </c>
      <c r="U40" s="11">
        <v>3</v>
      </c>
      <c r="V40" s="11">
        <v>4</v>
      </c>
      <c r="W40" s="11">
        <v>4</v>
      </c>
      <c r="X40" s="11">
        <v>1</v>
      </c>
      <c r="Y40" s="11">
        <v>4</v>
      </c>
      <c r="Z40" s="11">
        <v>2</v>
      </c>
      <c r="AA40" s="11">
        <v>4</v>
      </c>
      <c r="AB40" s="6">
        <v>72</v>
      </c>
      <c r="AC40" s="11">
        <v>90</v>
      </c>
      <c r="AD40" s="10"/>
      <c r="AE40" s="6"/>
      <c r="AF40" s="9"/>
      <c r="AG40" s="9"/>
      <c r="AH40" s="9"/>
    </row>
  </sheetData>
  <sheetProtection/>
  <mergeCells count="5">
    <mergeCell ref="B3:AB3"/>
    <mergeCell ref="C4:AB4"/>
    <mergeCell ref="A6:B6"/>
    <mergeCell ref="U1:AA1"/>
    <mergeCell ref="U2:Y2"/>
  </mergeCells>
  <printOptions horizontalCentered="1"/>
  <pageMargins left="0.11811023622047245" right="0" top="0" bottom="0.1968503937007874" header="0.1968503937007874" footer="0.1968503937007874"/>
  <pageSetup fitToHeight="1" fitToWidth="1" horizontalDpi="600" verticalDpi="600" orientation="landscape" paperSize="8" scale="5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GukovaIA</dc:creator>
  <cp:keywords/>
  <dc:description/>
  <cp:lastModifiedBy>Ilina OB</cp:lastModifiedBy>
  <cp:lastPrinted>2021-07-28T14:51:49Z</cp:lastPrinted>
  <dcterms:created xsi:type="dcterms:W3CDTF">2021-04-01T15:25:49Z</dcterms:created>
  <dcterms:modified xsi:type="dcterms:W3CDTF">2021-07-28T15:24:27Z</dcterms:modified>
  <cp:category/>
  <cp:version/>
  <cp:contentType/>
  <cp:contentStatus/>
</cp:coreProperties>
</file>